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8B44800-EB2B-40E5-A591-E31037795A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01給付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31" i="2"/>
  <c r="F14" i="2" l="1"/>
  <c r="E50" i="2" l="1"/>
  <c r="E59" i="2" s="1"/>
  <c r="F50" i="2"/>
  <c r="F59" i="2" s="1"/>
  <c r="G55" i="2" l="1"/>
  <c r="G53" i="2"/>
  <c r="G57" i="2"/>
  <c r="G52" i="2"/>
  <c r="G45" i="2" l="1"/>
  <c r="G44" i="2"/>
  <c r="G43" i="2"/>
  <c r="G42" i="2"/>
  <c r="G41" i="2"/>
  <c r="G40" i="2"/>
  <c r="G38" i="2"/>
  <c r="G37" i="2"/>
  <c r="G36" i="2"/>
  <c r="G35" i="2"/>
  <c r="G30" i="2"/>
  <c r="G29" i="2"/>
  <c r="G25" i="2"/>
  <c r="G22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<sst xmlns="http://schemas.openxmlformats.org/spreadsheetml/2006/main" count="151" uniqueCount="78">
  <si>
    <t>訪問介護</t>
    <phoneticPr fontId="1"/>
  </si>
  <si>
    <t>訪問入浴介護</t>
    <phoneticPr fontId="1"/>
  </si>
  <si>
    <t>訪問看護</t>
    <phoneticPr fontId="1"/>
  </si>
  <si>
    <t>訪問リハビリテーション</t>
    <phoneticPr fontId="1"/>
  </si>
  <si>
    <t>通所介護</t>
    <phoneticPr fontId="1"/>
  </si>
  <si>
    <t>通所リハビリテーション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</si>
  <si>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</si>
  <si>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</si>
  <si>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</si>
  <si>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居宅療養管理指導</t>
    <phoneticPr fontId="1"/>
  </si>
  <si>
    <t>福祉用具貸与</t>
    <phoneticPr fontId="1"/>
  </si>
  <si>
    <t>特定福祉用具販売</t>
    <phoneticPr fontId="1"/>
  </si>
  <si>
    <t>住宅改修</t>
    <phoneticPr fontId="1"/>
  </si>
  <si>
    <t>定期巡回・随時対応型訪問介護看護</t>
    <phoneticPr fontId="1"/>
  </si>
  <si>
    <t>夜間対応型訪問介護</t>
    <phoneticPr fontId="1"/>
  </si>
  <si>
    <t>地域密着型通所介護</t>
    <phoneticPr fontId="1"/>
  </si>
  <si>
    <t>認知症対応型通所介護</t>
    <phoneticPr fontId="1"/>
  </si>
  <si>
    <t>小規模多機能型居宅介護</t>
    <phoneticPr fontId="1"/>
  </si>
  <si>
    <t>認知症対応型共同生活介護</t>
    <phoneticPr fontId="1"/>
  </si>
  <si>
    <t>地域密着型特定施設入居者生活介護</t>
    <phoneticPr fontId="1"/>
  </si>
  <si>
    <t>地域密着型介護老人福祉施設入所者生活介護</t>
    <phoneticPr fontId="1"/>
  </si>
  <si>
    <t>看護小規模多機能型居宅介護</t>
    <phoneticPr fontId="1"/>
  </si>
  <si>
    <t>介護老人福祉施設</t>
    <phoneticPr fontId="1"/>
  </si>
  <si>
    <t>介護老人保健施設</t>
    <phoneticPr fontId="1"/>
  </si>
  <si>
    <t>介護医療院</t>
    <phoneticPr fontId="1"/>
  </si>
  <si>
    <t>介護療養型医療施設</t>
    <phoneticPr fontId="1"/>
  </si>
  <si>
    <t>介護予防訪問入浴介護</t>
    <phoneticPr fontId="1"/>
  </si>
  <si>
    <t>介護予防訪問看護</t>
    <phoneticPr fontId="1"/>
  </si>
  <si>
    <t>介護予防訪問リハビリテーション</t>
    <phoneticPr fontId="1"/>
  </si>
  <si>
    <t>介護予防通所リハビリテーション</t>
    <phoneticPr fontId="1"/>
  </si>
  <si>
    <t>介護予防短期入所生活介護</t>
    <phoneticPr fontId="1"/>
  </si>
  <si>
    <t>介護予防短期入所療養介護</t>
    <phoneticPr fontId="1"/>
  </si>
  <si>
    <t>介護予防特定施設入居者生活介護</t>
    <phoneticPr fontId="1"/>
  </si>
  <si>
    <t>介護予防居宅療養管理指導</t>
    <phoneticPr fontId="1"/>
  </si>
  <si>
    <t>介護予防福祉用具貸与</t>
    <phoneticPr fontId="1"/>
  </si>
  <si>
    <t>特定介護予防福祉用具販売</t>
    <phoneticPr fontId="1"/>
  </si>
  <si>
    <t>介護予防認知症対応型通所介護</t>
    <phoneticPr fontId="1"/>
  </si>
  <si>
    <t>介護予防小規模多機能型居宅介護</t>
    <phoneticPr fontId="1"/>
  </si>
  <si>
    <t>介護予防認知症対応型共同生活介護</t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</si>
  <si>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</si>
  <si>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</si>
  <si>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>年度計画</t>
    <rPh sb="0" eb="2">
      <t>ネンド</t>
    </rPh>
    <rPh sb="2" eb="4">
      <t>ケイカク</t>
    </rPh>
    <phoneticPr fontId="1"/>
  </si>
  <si>
    <t>年度実績</t>
    <rPh sb="0" eb="2">
      <t>ネンド</t>
    </rPh>
    <rPh sb="2" eb="4">
      <t>ジッセキ</t>
    </rPh>
    <phoneticPr fontId="1"/>
  </si>
  <si>
    <t>進捗率（％）</t>
    <rPh sb="0" eb="2">
      <t>シンチョク</t>
    </rPh>
    <rPh sb="2" eb="3">
      <t>リツ</t>
    </rPh>
    <phoneticPr fontId="1"/>
  </si>
  <si>
    <t>市町村評価欄</t>
    <rPh sb="0" eb="3">
      <t>シチョウソン</t>
    </rPh>
    <rPh sb="3" eb="5">
      <t>ヒョウカ</t>
    </rPh>
    <rPh sb="5" eb="6">
      <t>ラン</t>
    </rPh>
    <phoneticPr fontId="1"/>
  </si>
  <si>
    <t>分析評価</t>
    <rPh sb="0" eb="2">
      <t>ブンセキ</t>
    </rPh>
    <rPh sb="2" eb="4">
      <t>ヒョウカ</t>
    </rPh>
    <phoneticPr fontId="1"/>
  </si>
  <si>
    <t>課題点</t>
    <rPh sb="0" eb="2">
      <t>カダイ</t>
    </rPh>
    <rPh sb="2" eb="3">
      <t>テン</t>
    </rPh>
    <phoneticPr fontId="1"/>
  </si>
  <si>
    <t>対応策</t>
    <rPh sb="0" eb="2">
      <t>タイオウ</t>
    </rPh>
    <rPh sb="2" eb="3">
      <t>サク</t>
    </rPh>
    <phoneticPr fontId="1"/>
  </si>
  <si>
    <t xml:space="preserve">地域密着型介護
予防サービス
</t>
    <phoneticPr fontId="1"/>
  </si>
  <si>
    <t>居　　宅　　サ　　ー　　ビ　　ス</t>
    <rPh sb="0" eb="1">
      <t>イ</t>
    </rPh>
    <rPh sb="3" eb="4">
      <t>タク</t>
    </rPh>
    <phoneticPr fontId="1"/>
  </si>
  <si>
    <t>地　　域　　密　　着　　型　　サ　　ー　　ビ　　ス</t>
    <rPh sb="0" eb="1">
      <t>チ</t>
    </rPh>
    <rPh sb="3" eb="4">
      <t>イキ</t>
    </rPh>
    <rPh sb="6" eb="7">
      <t>ミツ</t>
    </rPh>
    <rPh sb="9" eb="10">
      <t>キ</t>
    </rPh>
    <rPh sb="12" eb="13">
      <t>カタ</t>
    </rPh>
    <phoneticPr fontId="1"/>
  </si>
  <si>
    <t>施　　設　　サ　　ー　　ビ　　ス</t>
    <rPh sb="0" eb="1">
      <t>シ</t>
    </rPh>
    <rPh sb="3" eb="4">
      <t>セツ</t>
    </rPh>
    <phoneticPr fontId="1"/>
  </si>
  <si>
    <t>介　　護　　予　　防　　サ　　ー　　ビ　　ス</t>
    <rPh sb="0" eb="1">
      <t>スケ</t>
    </rPh>
    <rPh sb="3" eb="4">
      <t>マモル</t>
    </rPh>
    <rPh sb="6" eb="7">
      <t>ヨ</t>
    </rPh>
    <rPh sb="9" eb="10">
      <t>ボウ</t>
    </rPh>
    <phoneticPr fontId="1"/>
  </si>
  <si>
    <t>　　一宮町</t>
    <rPh sb="2" eb="5">
      <t>イ</t>
    </rPh>
    <phoneticPr fontId="1"/>
  </si>
  <si>
    <t>介護予防訪問介護</t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</si>
  <si>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</si>
  <si>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居宅介護予防支援</t>
    <rPh sb="0" eb="2">
      <t>キョタク</t>
    </rPh>
    <rPh sb="2" eb="4">
      <t>カイゴ</t>
    </rPh>
    <rPh sb="4" eb="6">
      <t>ヨボウ</t>
    </rPh>
    <rPh sb="6" eb="8">
      <t>シエン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</si>
  <si>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</si>
  <si>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高額介護サービス</t>
    <rPh sb="0" eb="2">
      <t>コウガク</t>
    </rPh>
    <rPh sb="2" eb="4">
      <t>カイゴ</t>
    </rPh>
    <phoneticPr fontId="1"/>
  </si>
  <si>
    <t>年間高額介護サービス</t>
    <rPh sb="0" eb="2">
      <t>ネンカン</t>
    </rPh>
    <rPh sb="2" eb="4">
      <t>コウガク</t>
    </rPh>
    <rPh sb="4" eb="6">
      <t>カイゴ</t>
    </rPh>
    <phoneticPr fontId="1"/>
  </si>
  <si>
    <t>特定入所者介護サービス費（介護）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ヒ</t>
    </rPh>
    <rPh sb="13" eb="15">
      <t>カイゴ</t>
    </rPh>
    <phoneticPr fontId="1"/>
  </si>
  <si>
    <t>特定入所者介護サービス費（支援）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ヒ</t>
    </rPh>
    <rPh sb="13" eb="15">
      <t>シエン</t>
    </rPh>
    <phoneticPr fontId="1"/>
  </si>
  <si>
    <t>高額医療合算介護サービス</t>
    <rPh sb="0" eb="2">
      <t>コウガク</t>
    </rPh>
    <rPh sb="2" eb="4">
      <t>イリョウ</t>
    </rPh>
    <rPh sb="4" eb="6">
      <t>ガッサン</t>
    </rPh>
    <rPh sb="6" eb="8">
      <t>カイゴ</t>
    </rPh>
    <phoneticPr fontId="1"/>
  </si>
  <si>
    <t>-</t>
  </si>
  <si>
    <t>-</t>
    <phoneticPr fontId="1"/>
  </si>
  <si>
    <t>介護サービス利用実績（給付費）</t>
    <rPh sb="11" eb="13">
      <t>キュウフ</t>
    </rPh>
    <rPh sb="13" eb="14">
      <t>ヒ</t>
    </rPh>
    <phoneticPr fontId="1"/>
  </si>
  <si>
    <t>円</t>
  </si>
  <si>
    <t>円</t>
    <rPh sb="0" eb="1">
      <t>エン</t>
    </rPh>
    <phoneticPr fontId="1"/>
  </si>
  <si>
    <t>P93</t>
    <phoneticPr fontId="1"/>
  </si>
  <si>
    <t>-</t>
    <phoneticPr fontId="1"/>
  </si>
  <si>
    <t>計画では利用者を想定していなかったが、新たに１名がサービスを開始し、給付が発生した。</t>
    <rPh sb="0" eb="2">
      <t>ケイカク</t>
    </rPh>
    <rPh sb="4" eb="6">
      <t>リヨウ</t>
    </rPh>
    <rPh sb="6" eb="7">
      <t>シャ</t>
    </rPh>
    <rPh sb="8" eb="10">
      <t>ソウテイ</t>
    </rPh>
    <rPh sb="19" eb="20">
      <t>アラ</t>
    </rPh>
    <rPh sb="23" eb="24">
      <t>メイ</t>
    </rPh>
    <rPh sb="30" eb="32">
      <t>カイシ</t>
    </rPh>
    <rPh sb="34" eb="36">
      <t>キュウフ</t>
    </rPh>
    <rPh sb="37" eb="39">
      <t>ハッセイ</t>
    </rPh>
    <phoneticPr fontId="1"/>
  </si>
  <si>
    <t>利用者数増加を見込んだが、減少傾向にあり、給付費も計画を下回っている。</t>
    <rPh sb="0" eb="3">
      <t>リヨウシャ</t>
    </rPh>
    <rPh sb="3" eb="4">
      <t>スウ</t>
    </rPh>
    <rPh sb="4" eb="6">
      <t>ゾウカ</t>
    </rPh>
    <rPh sb="7" eb="9">
      <t>ミコ</t>
    </rPh>
    <rPh sb="13" eb="15">
      <t>ゲンショウ</t>
    </rPh>
    <rPh sb="15" eb="17">
      <t>ケイコウ</t>
    </rPh>
    <rPh sb="21" eb="23">
      <t>キュウフ</t>
    </rPh>
    <rPh sb="23" eb="24">
      <t>ヒ</t>
    </rPh>
    <rPh sb="25" eb="27">
      <t>ケイカク</t>
    </rPh>
    <rPh sb="28" eb="30">
      <t>シタマワ</t>
    </rPh>
    <phoneticPr fontId="1"/>
  </si>
  <si>
    <t>計画では利用者を想定していなかったが、最大４名が新たにサービスを開始し、給付が発生した。</t>
    <rPh sb="0" eb="2">
      <t>ケイカク</t>
    </rPh>
    <rPh sb="4" eb="6">
      <t>リヨウ</t>
    </rPh>
    <rPh sb="6" eb="7">
      <t>シャ</t>
    </rPh>
    <rPh sb="8" eb="10">
      <t>ソウテイ</t>
    </rPh>
    <rPh sb="19" eb="21">
      <t>サイダイ</t>
    </rPh>
    <rPh sb="22" eb="23">
      <t>メイ</t>
    </rPh>
    <rPh sb="24" eb="25">
      <t>アラ</t>
    </rPh>
    <rPh sb="32" eb="34">
      <t>カイシ</t>
    </rPh>
    <rPh sb="36" eb="38">
      <t>キュウフ</t>
    </rPh>
    <rPh sb="39" eb="41">
      <t>ハッセイ</t>
    </rPh>
    <phoneticPr fontId="1"/>
  </si>
  <si>
    <t>利用者がサービス利用を止めた為。</t>
    <rPh sb="0" eb="3">
      <t>リヨウシャ</t>
    </rPh>
    <rPh sb="8" eb="10">
      <t>リヨウ</t>
    </rPh>
    <rPh sb="11" eb="12">
      <t>ヤ</t>
    </rPh>
    <rPh sb="14" eb="15">
      <t>タメ</t>
    </rPh>
    <phoneticPr fontId="1"/>
  </si>
  <si>
    <t>利用者数が減少したことで、給付費も減少している。</t>
    <rPh sb="0" eb="3">
      <t>リヨウシャ</t>
    </rPh>
    <rPh sb="3" eb="4">
      <t>スウ</t>
    </rPh>
    <rPh sb="5" eb="7">
      <t>ゲンショウ</t>
    </rPh>
    <rPh sb="13" eb="15">
      <t>キュウフ</t>
    </rPh>
    <rPh sb="15" eb="16">
      <t>ヒ</t>
    </rPh>
    <rPh sb="17" eb="19">
      <t>ゲンショウ</t>
    </rPh>
    <phoneticPr fontId="1"/>
  </si>
  <si>
    <t>利用者数が増加したことで、給付費も増加している。</t>
    <rPh sb="0" eb="3">
      <t>リヨウシャ</t>
    </rPh>
    <rPh sb="3" eb="4">
      <t>スウ</t>
    </rPh>
    <rPh sb="5" eb="7">
      <t>ゾウカ</t>
    </rPh>
    <rPh sb="13" eb="15">
      <t>キュウフ</t>
    </rPh>
    <rPh sb="15" eb="16">
      <t>ヒ</t>
    </rPh>
    <rPh sb="17" eb="19">
      <t>ゾウカ</t>
    </rPh>
    <phoneticPr fontId="1"/>
  </si>
  <si>
    <t>利用者１人あたりの日数が多い為、給付費は増加している。</t>
    <rPh sb="0" eb="3">
      <t>リヨウシャ</t>
    </rPh>
    <rPh sb="3" eb="5">
      <t>ヒトリ</t>
    </rPh>
    <rPh sb="9" eb="11">
      <t>ニッスウ</t>
    </rPh>
    <rPh sb="12" eb="13">
      <t>オオ</t>
    </rPh>
    <rPh sb="14" eb="15">
      <t>タメ</t>
    </rPh>
    <rPh sb="16" eb="18">
      <t>キュウフ</t>
    </rPh>
    <rPh sb="18" eb="19">
      <t>ヒ</t>
    </rPh>
    <rPh sb="20" eb="22">
      <t>ゾウカ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</si>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</sst>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 wrapTex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Fill="1" applyBorder="1" applyAlignment="1">
      <alignment vertical="center" wrapText="1"/>
    </xf>
    <xf numFmtId="176" fontId="2" fillId="0" borderId="25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31" xfId="0" applyNumberFormat="1" applyFont="1" applyBorder="1">
      <alignment vertical="center"/>
    </xf>
    <xf numFmtId="176" fontId="3" fillId="0" borderId="31" xfId="0" applyNumberFormat="1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3" fillId="0" borderId="14" xfId="0" applyNumberFormat="1" applyFont="1" applyBorder="1" applyAlignment="1">
      <alignment vertical="center" wrapText="1"/>
    </xf>
    <xf numFmtId="176" fontId="3" fillId="0" borderId="25" xfId="0" applyNumberFormat="1" applyFont="1" applyBorder="1" applyAlignment="1">
      <alignment vertical="center" wrapText="1"/>
    </xf>
    <xf numFmtId="176" fontId="2" fillId="0" borderId="27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3" fillId="0" borderId="34" xfId="0" applyNumberFormat="1" applyFont="1" applyBorder="1" applyAlignment="1">
      <alignment vertical="center" wrapText="1"/>
    </xf>
    <xf numFmtId="176" fontId="3" fillId="0" borderId="35" xfId="0" applyNumberFormat="1" applyFont="1" applyBorder="1">
      <alignment vertical="center"/>
    </xf>
    <xf numFmtId="176" fontId="3" fillId="0" borderId="37" xfId="0" applyNumberFormat="1" applyFont="1" applyBorder="1" applyAlignment="1">
      <alignment vertical="center" wrapText="1"/>
    </xf>
    <xf numFmtId="176" fontId="3" fillId="0" borderId="36" xfId="0" applyNumberFormat="1" applyFont="1" applyBorder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30" xfId="0" applyNumberFormat="1" applyFont="1" applyFill="1" applyBorder="1" applyAlignment="1">
      <alignment vertical="center" wrapText="1"/>
    </xf>
    <xf numFmtId="176" fontId="3" fillId="0" borderId="29" xfId="0" applyNumberFormat="1" applyFont="1" applyFill="1" applyBorder="1" applyAlignment="1">
      <alignment vertical="center" wrapText="1"/>
    </xf>
    <xf numFmtId="176" fontId="2" fillId="0" borderId="0" xfId="0" applyNumberFormat="1" applyFont="1" applyAlignment="1">
      <alignment horizontal="right" vertical="center" shrinkToFit="1"/>
    </xf>
    <xf numFmtId="176" fontId="2" fillId="0" borderId="21" xfId="0" applyNumberFormat="1" applyFont="1" applyBorder="1" applyAlignment="1">
      <alignment vertical="center" shrinkToFit="1"/>
    </xf>
    <xf numFmtId="176" fontId="2" fillId="0" borderId="2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7" fontId="2" fillId="0" borderId="2" xfId="0" applyNumberFormat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6" fontId="2" fillId="0" borderId="2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1"/>
  <sheetViews>
    <sheetView tabSelected="1" zoomScale="90" zoomScaleNormal="90" workbookViewId="0"/>
  </sheetViews>
  <sheetFormatPr defaultRowHeight="12" x14ac:dyDescent="0.4"/>
  <cols>
    <col min="1" max="1" width="2.5" style="1" customWidth="1"/>
    <col min="2" max="2" width="4.375" style="1" customWidth="1"/>
    <col min="3" max="3" width="22.625" style="1" customWidth="1"/>
    <col min="4" max="4" width="4.375" style="2" customWidth="1"/>
    <col min="5" max="6" width="12.625" style="1" customWidth="1"/>
    <col min="7" max="7" width="10.625" style="1" customWidth="1"/>
    <col min="8" max="8" width="75" style="1" customWidth="1"/>
    <col min="9" max="10" width="18.625" style="1" customWidth="1"/>
    <col min="11" max="11" width="3.75" style="1" customWidth="1"/>
    <col min="12" max="16384" width="9" style="1"/>
  </cols>
  <sheetData>
    <row r="1" spans="2:10" ht="22.5" customHeight="1" x14ac:dyDescent="0.4">
      <c r="E1" s="28" t="s">
        <v>65</v>
      </c>
    </row>
    <row r="2" spans="2:10" ht="22.5" customHeight="1" thickBot="1" x14ac:dyDescent="0.45">
      <c r="I2" s="75" t="s">
        <v>53</v>
      </c>
      <c r="J2" s="75"/>
    </row>
    <row r="3" spans="2:10" ht="8.25" customHeight="1" thickBot="1" x14ac:dyDescent="0.45">
      <c r="I3" s="42"/>
      <c r="J3" s="42"/>
    </row>
    <row r="4" spans="2:10" s="3" customFormat="1" ht="31.5" customHeight="1" x14ac:dyDescent="0.4">
      <c r="B4" s="76" t="s">
        <v>39</v>
      </c>
      <c r="C4" s="77"/>
      <c r="D4" s="77" t="s">
        <v>40</v>
      </c>
      <c r="E4" s="77" t="s">
        <v>77</v>
      </c>
      <c r="F4" s="77"/>
      <c r="G4" s="77"/>
      <c r="H4" s="77" t="s">
        <v>44</v>
      </c>
      <c r="I4" s="77"/>
      <c r="J4" s="80"/>
    </row>
    <row r="5" spans="2:10" s="3" customFormat="1" ht="31.5" customHeight="1" thickBot="1" x14ac:dyDescent="0.45">
      <c r="B5" s="78"/>
      <c r="C5" s="79"/>
      <c r="D5" s="79"/>
      <c r="E5" s="4" t="s">
        <v>41</v>
      </c>
      <c r="F5" s="4" t="s">
        <v>42</v>
      </c>
      <c r="G5" s="4" t="s">
        <v>43</v>
      </c>
      <c r="H5" s="4" t="s">
        <v>45</v>
      </c>
      <c r="I5" s="4" t="s">
        <v>46</v>
      </c>
      <c r="J5" s="5" t="s">
        <v>47</v>
      </c>
    </row>
    <row r="6" spans="2:10" ht="31.5" customHeight="1" x14ac:dyDescent="0.4">
      <c r="B6" s="81" t="s">
        <v>49</v>
      </c>
      <c r="C6" s="6" t="s">
        <v>0</v>
      </c>
      <c r="D6" s="7" t="s">
        <v>67</v>
      </c>
      <c r="E6" s="51">
        <v>76393000</v>
      </c>
      <c r="F6" s="51">
        <v>61500686</v>
      </c>
      <c r="G6" s="52">
        <f>F6/E6</f>
        <v>0.80505656277407611</v>
      </c>
      <c r="H6" s="6"/>
      <c r="I6" s="16"/>
      <c r="J6" s="17"/>
    </row>
    <row r="7" spans="2:10" ht="31.5" customHeight="1" x14ac:dyDescent="0.4">
      <c r="B7" s="82"/>
      <c r="C7" s="8" t="s">
        <v>1</v>
      </c>
      <c r="D7" s="9" t="s">
        <v>66</v>
      </c>
      <c r="E7" s="53">
        <v>9291000</v>
      </c>
      <c r="F7" s="53">
        <v>12142436</v>
      </c>
      <c r="G7" s="54">
        <f t="shared" ref="G7:G25" si="0">F7/E7</f>
        <v>1.3069030244322462</v>
      </c>
      <c r="H7" s="8" t="s">
        <v>75</v>
      </c>
      <c r="I7" s="18"/>
      <c r="J7" s="19"/>
    </row>
    <row r="8" spans="2:10" ht="31.5" customHeight="1" x14ac:dyDescent="0.4">
      <c r="B8" s="82"/>
      <c r="C8" s="8" t="s">
        <v>2</v>
      </c>
      <c r="D8" s="9" t="s">
        <v>66</v>
      </c>
      <c r="E8" s="53">
        <v>17287000</v>
      </c>
      <c r="F8" s="53">
        <v>15790534</v>
      </c>
      <c r="G8" s="54">
        <f t="shared" si="0"/>
        <v>0.91343402556834619</v>
      </c>
      <c r="H8" s="8"/>
      <c r="I8" s="18"/>
      <c r="J8" s="19"/>
    </row>
    <row r="9" spans="2:10" ht="31.5" customHeight="1" x14ac:dyDescent="0.4">
      <c r="B9" s="82"/>
      <c r="C9" s="8" t="s">
        <v>3</v>
      </c>
      <c r="D9" s="9" t="s">
        <v>66</v>
      </c>
      <c r="E9" s="53">
        <v>10073000</v>
      </c>
      <c r="F9" s="53">
        <v>6082818</v>
      </c>
      <c r="G9" s="72">
        <f t="shared" si="0"/>
        <v>0.60387352328005561</v>
      </c>
      <c r="H9" s="8" t="s">
        <v>74</v>
      </c>
      <c r="I9" s="18"/>
      <c r="J9" s="19"/>
    </row>
    <row r="10" spans="2:10" ht="31.5" customHeight="1" x14ac:dyDescent="0.4">
      <c r="B10" s="82"/>
      <c r="C10" s="8" t="s">
        <v>4</v>
      </c>
      <c r="D10" s="9" t="s">
        <v>66</v>
      </c>
      <c r="E10" s="53">
        <v>101757000</v>
      </c>
      <c r="F10" s="53">
        <v>92311812</v>
      </c>
      <c r="G10" s="54">
        <f t="shared" si="0"/>
        <v>0.90717898522951734</v>
      </c>
      <c r="H10" s="8"/>
      <c r="I10" s="18"/>
      <c r="J10" s="19"/>
    </row>
    <row r="11" spans="2:10" ht="31.5" customHeight="1" x14ac:dyDescent="0.4">
      <c r="B11" s="82"/>
      <c r="C11" s="8" t="s">
        <v>5</v>
      </c>
      <c r="D11" s="9" t="s">
        <v>66</v>
      </c>
      <c r="E11" s="53">
        <v>31932000</v>
      </c>
      <c r="F11" s="53">
        <v>31965156</v>
      </c>
      <c r="G11" s="54">
        <f t="shared" si="0"/>
        <v>1.0010383314543405</v>
      </c>
      <c r="H11" s="8"/>
      <c r="I11" s="18"/>
      <c r="J11" s="19"/>
    </row>
    <row r="12" spans="2:10" ht="31.5" customHeight="1" x14ac:dyDescent="0.4">
      <c r="B12" s="82"/>
      <c r="C12" s="8" t="s">
        <v>6</v>
      </c>
      <c r="D12" s="9" t="s">
        <v>66</v>
      </c>
      <c r="E12" s="53">
        <v>36113000</v>
      </c>
      <c r="F12" s="53">
        <v>35776273</v>
      </c>
      <c r="G12" s="54">
        <f t="shared" si="0"/>
        <v>0.99067574003821335</v>
      </c>
      <c r="H12" s="8"/>
      <c r="I12" s="18"/>
      <c r="J12" s="19"/>
    </row>
    <row r="13" spans="2:10" ht="31.5" customHeight="1" x14ac:dyDescent="0.4">
      <c r="B13" s="82"/>
      <c r="C13" s="8" t="s">
        <v>7</v>
      </c>
      <c r="D13" s="9" t="s">
        <v>66</v>
      </c>
      <c r="E13" s="53">
        <v>5489000</v>
      </c>
      <c r="F13" s="53">
        <v>5030291</v>
      </c>
      <c r="G13" s="54">
        <f t="shared" si="0"/>
        <v>0.91643122608854066</v>
      </c>
      <c r="H13" s="8"/>
      <c r="I13" s="18"/>
      <c r="J13" s="19"/>
    </row>
    <row r="14" spans="2:10" ht="31.5" customHeight="1" x14ac:dyDescent="0.4">
      <c r="B14" s="82"/>
      <c r="C14" s="8" t="s">
        <v>8</v>
      </c>
      <c r="D14" s="9" t="s">
        <v>66</v>
      </c>
      <c r="E14" s="53">
        <v>62456000</v>
      </c>
      <c r="F14" s="68">
        <f>53354751+15264</f>
        <v>53370015</v>
      </c>
      <c r="G14" s="54">
        <f t="shared" si="0"/>
        <v>0.85452182336364801</v>
      </c>
      <c r="H14" s="8"/>
      <c r="I14" s="18"/>
      <c r="J14" s="19"/>
    </row>
    <row r="15" spans="2:10" ht="31.5" customHeight="1" x14ac:dyDescent="0.4">
      <c r="B15" s="82"/>
      <c r="C15" s="8" t="s">
        <v>9</v>
      </c>
      <c r="D15" s="9" t="s">
        <v>66</v>
      </c>
      <c r="E15" s="53">
        <v>4608000</v>
      </c>
      <c r="F15" s="53">
        <v>4399467</v>
      </c>
      <c r="G15" s="54">
        <f t="shared" si="0"/>
        <v>0.95474544270833328</v>
      </c>
      <c r="H15" s="8"/>
      <c r="I15" s="18"/>
      <c r="J15" s="19"/>
    </row>
    <row r="16" spans="2:10" ht="31.5" customHeight="1" x14ac:dyDescent="0.4">
      <c r="B16" s="82"/>
      <c r="C16" s="8" t="s">
        <v>10</v>
      </c>
      <c r="D16" s="9" t="s">
        <v>66</v>
      </c>
      <c r="E16" s="53">
        <v>27126000</v>
      </c>
      <c r="F16" s="53">
        <v>25981298</v>
      </c>
      <c r="G16" s="54">
        <f t="shared" si="0"/>
        <v>0.95780056034800565</v>
      </c>
      <c r="H16" s="8"/>
      <c r="I16" s="18"/>
      <c r="J16" s="19"/>
    </row>
    <row r="17" spans="2:11" ht="31.5" customHeight="1" x14ac:dyDescent="0.4">
      <c r="B17" s="82"/>
      <c r="C17" s="8" t="s">
        <v>11</v>
      </c>
      <c r="D17" s="9" t="s">
        <v>66</v>
      </c>
      <c r="E17" s="53">
        <v>987000</v>
      </c>
      <c r="F17" s="53">
        <v>813191</v>
      </c>
      <c r="G17" s="54">
        <f t="shared" si="0"/>
        <v>0.82390172239108406</v>
      </c>
      <c r="H17" s="8"/>
      <c r="I17" s="18"/>
      <c r="J17" s="19"/>
    </row>
    <row r="18" spans="2:11" ht="31.5" customHeight="1" x14ac:dyDescent="0.4">
      <c r="B18" s="82"/>
      <c r="C18" s="14" t="s">
        <v>12</v>
      </c>
      <c r="D18" s="15" t="s">
        <v>66</v>
      </c>
      <c r="E18" s="55">
        <v>2429000</v>
      </c>
      <c r="F18" s="55">
        <v>1892471</v>
      </c>
      <c r="G18" s="73">
        <f t="shared" si="0"/>
        <v>0.77911527377521617</v>
      </c>
      <c r="H18" s="8" t="s">
        <v>74</v>
      </c>
      <c r="I18" s="20"/>
      <c r="J18" s="21"/>
    </row>
    <row r="19" spans="2:11" ht="31.5" customHeight="1" thickBot="1" x14ac:dyDescent="0.45">
      <c r="B19" s="83"/>
      <c r="C19" s="29" t="s">
        <v>55</v>
      </c>
      <c r="D19" s="11" t="s">
        <v>66</v>
      </c>
      <c r="E19" s="57">
        <v>45217000</v>
      </c>
      <c r="F19" s="57">
        <v>41507513</v>
      </c>
      <c r="G19" s="58">
        <f t="shared" si="0"/>
        <v>0.91796255832983165</v>
      </c>
      <c r="H19" s="10"/>
      <c r="I19" s="22"/>
      <c r="J19" s="23"/>
    </row>
    <row r="20" spans="2:11" ht="31.5" customHeight="1" x14ac:dyDescent="0.4">
      <c r="B20" s="84" t="s">
        <v>50</v>
      </c>
      <c r="C20" s="6" t="s">
        <v>13</v>
      </c>
      <c r="D20" s="7" t="s">
        <v>66</v>
      </c>
      <c r="E20" s="51">
        <v>804000</v>
      </c>
      <c r="F20" s="69">
        <v>0</v>
      </c>
      <c r="G20" s="52">
        <f t="shared" si="0"/>
        <v>0</v>
      </c>
      <c r="H20" s="6" t="s">
        <v>73</v>
      </c>
      <c r="I20" s="16"/>
      <c r="J20" s="17"/>
    </row>
    <row r="21" spans="2:11" ht="31.5" customHeight="1" x14ac:dyDescent="0.4">
      <c r="B21" s="85"/>
      <c r="C21" s="8" t="s">
        <v>14</v>
      </c>
      <c r="D21" s="9" t="s">
        <v>66</v>
      </c>
      <c r="E21" s="59"/>
      <c r="F21" s="70"/>
      <c r="G21" s="54" t="s">
        <v>64</v>
      </c>
      <c r="H21" s="36"/>
      <c r="I21" s="24"/>
      <c r="J21" s="25"/>
    </row>
    <row r="22" spans="2:11" ht="31.5" customHeight="1" x14ac:dyDescent="0.4">
      <c r="B22" s="85"/>
      <c r="C22" s="8" t="s">
        <v>15</v>
      </c>
      <c r="D22" s="9" t="s">
        <v>66</v>
      </c>
      <c r="E22" s="53">
        <v>62419000</v>
      </c>
      <c r="F22" s="68">
        <v>57112025</v>
      </c>
      <c r="G22" s="54">
        <f t="shared" si="0"/>
        <v>0.91497821176244409</v>
      </c>
      <c r="H22" s="8"/>
      <c r="I22" s="18"/>
      <c r="J22" s="19"/>
    </row>
    <row r="23" spans="2:11" ht="31.5" customHeight="1" x14ac:dyDescent="0.4">
      <c r="B23" s="85"/>
      <c r="C23" s="8" t="s">
        <v>16</v>
      </c>
      <c r="D23" s="9" t="s">
        <v>66</v>
      </c>
      <c r="E23" s="59"/>
      <c r="F23" s="68">
        <v>159749</v>
      </c>
      <c r="G23" s="54" t="s">
        <v>64</v>
      </c>
      <c r="H23" s="8" t="s">
        <v>70</v>
      </c>
      <c r="I23" s="18"/>
      <c r="J23" s="19"/>
    </row>
    <row r="24" spans="2:11" ht="31.5" customHeight="1" x14ac:dyDescent="0.4">
      <c r="B24" s="85"/>
      <c r="C24" s="8" t="s">
        <v>17</v>
      </c>
      <c r="D24" s="9" t="s">
        <v>66</v>
      </c>
      <c r="E24" s="59"/>
      <c r="F24" s="70"/>
      <c r="G24" s="54" t="s">
        <v>64</v>
      </c>
      <c r="H24" s="36"/>
      <c r="I24" s="36"/>
      <c r="J24" s="43"/>
      <c r="K24" s="44"/>
    </row>
    <row r="25" spans="2:11" ht="31.5" customHeight="1" x14ac:dyDescent="0.4">
      <c r="B25" s="85"/>
      <c r="C25" s="8" t="s">
        <v>18</v>
      </c>
      <c r="D25" s="9" t="s">
        <v>66</v>
      </c>
      <c r="E25" s="53">
        <v>80811000</v>
      </c>
      <c r="F25" s="68">
        <v>88273387</v>
      </c>
      <c r="G25" s="54">
        <f t="shared" si="0"/>
        <v>1.0923437032087215</v>
      </c>
      <c r="H25" s="8"/>
      <c r="I25" s="18"/>
      <c r="J25" s="19"/>
    </row>
    <row r="26" spans="2:11" ht="31.5" customHeight="1" x14ac:dyDescent="0.4">
      <c r="B26" s="85"/>
      <c r="C26" s="8" t="s">
        <v>19</v>
      </c>
      <c r="D26" s="9" t="s">
        <v>66</v>
      </c>
      <c r="E26" s="59"/>
      <c r="F26" s="70"/>
      <c r="G26" s="54" t="s">
        <v>64</v>
      </c>
      <c r="H26" s="36"/>
      <c r="I26" s="24"/>
      <c r="J26" s="25"/>
    </row>
    <row r="27" spans="2:11" ht="31.5" customHeight="1" x14ac:dyDescent="0.4">
      <c r="B27" s="85"/>
      <c r="C27" s="8" t="s">
        <v>20</v>
      </c>
      <c r="D27" s="9" t="s">
        <v>66</v>
      </c>
      <c r="E27" s="59"/>
      <c r="F27" s="70"/>
      <c r="G27" s="54" t="s">
        <v>64</v>
      </c>
      <c r="H27" s="36"/>
      <c r="I27" s="24"/>
      <c r="J27" s="25"/>
    </row>
    <row r="28" spans="2:11" ht="31.5" customHeight="1" thickBot="1" x14ac:dyDescent="0.45">
      <c r="B28" s="86"/>
      <c r="C28" s="10" t="s">
        <v>21</v>
      </c>
      <c r="D28" s="11" t="s">
        <v>66</v>
      </c>
      <c r="E28" s="59"/>
      <c r="F28" s="70"/>
      <c r="G28" s="54" t="s">
        <v>64</v>
      </c>
      <c r="H28" s="36"/>
      <c r="I28" s="24"/>
      <c r="J28" s="25"/>
    </row>
    <row r="29" spans="2:11" ht="31.5" customHeight="1" x14ac:dyDescent="0.4">
      <c r="B29" s="84" t="s">
        <v>51</v>
      </c>
      <c r="C29" s="6" t="s">
        <v>22</v>
      </c>
      <c r="D29" s="7" t="s">
        <v>66</v>
      </c>
      <c r="E29" s="51">
        <v>235937000</v>
      </c>
      <c r="F29" s="51">
        <v>216138145</v>
      </c>
      <c r="G29" s="52">
        <f t="shared" ref="G29:G30" si="1">F29/E29</f>
        <v>0.91608414534388416</v>
      </c>
      <c r="H29" s="6"/>
      <c r="I29" s="16"/>
      <c r="J29" s="17"/>
    </row>
    <row r="30" spans="2:11" ht="31.5" customHeight="1" x14ac:dyDescent="0.4">
      <c r="B30" s="85"/>
      <c r="C30" s="8" t="s">
        <v>23</v>
      </c>
      <c r="D30" s="9" t="s">
        <v>66</v>
      </c>
      <c r="E30" s="53">
        <v>117519000</v>
      </c>
      <c r="F30" s="68">
        <f>135641005</f>
        <v>135641005</v>
      </c>
      <c r="G30" s="54">
        <f t="shared" si="1"/>
        <v>1.1542048945276935</v>
      </c>
      <c r="H30" s="8"/>
      <c r="I30" s="18"/>
      <c r="J30" s="19"/>
    </row>
    <row r="31" spans="2:11" ht="31.5" customHeight="1" x14ac:dyDescent="0.4">
      <c r="B31" s="85"/>
      <c r="C31" s="8" t="s">
        <v>24</v>
      </c>
      <c r="D31" s="9" t="s">
        <v>66</v>
      </c>
      <c r="E31" s="59"/>
      <c r="F31" s="53">
        <f>5352018+142029</f>
        <v>5494047</v>
      </c>
      <c r="G31" s="54" t="s">
        <v>64</v>
      </c>
      <c r="H31" s="8"/>
      <c r="I31" s="18"/>
      <c r="J31" s="19"/>
    </row>
    <row r="32" spans="2:11" ht="31.5" customHeight="1" thickBot="1" x14ac:dyDescent="0.45">
      <c r="B32" s="86"/>
      <c r="C32" s="10" t="s">
        <v>25</v>
      </c>
      <c r="D32" s="11" t="s">
        <v>66</v>
      </c>
      <c r="E32" s="53">
        <v>8718000</v>
      </c>
      <c r="F32" s="71"/>
      <c r="G32" s="54" t="s">
        <v>64</v>
      </c>
      <c r="H32" s="10"/>
      <c r="I32" s="22"/>
      <c r="J32" s="23"/>
    </row>
    <row r="33" spans="2:11" ht="31.5" customHeight="1" x14ac:dyDescent="0.4">
      <c r="B33" s="81" t="s">
        <v>52</v>
      </c>
      <c r="C33" s="6" t="s">
        <v>54</v>
      </c>
      <c r="D33" s="7" t="s">
        <v>66</v>
      </c>
      <c r="E33" s="61"/>
      <c r="F33" s="61"/>
      <c r="G33" s="52" t="s">
        <v>63</v>
      </c>
      <c r="H33" s="36"/>
      <c r="I33" s="36"/>
      <c r="J33" s="41"/>
    </row>
    <row r="34" spans="2:11" ht="31.5" customHeight="1" x14ac:dyDescent="0.4">
      <c r="B34" s="82"/>
      <c r="C34" s="12" t="s">
        <v>26</v>
      </c>
      <c r="D34" s="13" t="s">
        <v>66</v>
      </c>
      <c r="E34" s="63"/>
      <c r="F34" s="62">
        <v>0</v>
      </c>
      <c r="G34" s="60" t="s">
        <v>63</v>
      </c>
      <c r="H34" s="8"/>
      <c r="I34" s="26"/>
      <c r="J34" s="27"/>
    </row>
    <row r="35" spans="2:11" ht="31.5" customHeight="1" x14ac:dyDescent="0.4">
      <c r="B35" s="82"/>
      <c r="C35" s="8" t="s">
        <v>27</v>
      </c>
      <c r="D35" s="9" t="s">
        <v>66</v>
      </c>
      <c r="E35" s="53">
        <v>936000</v>
      </c>
      <c r="F35" s="53">
        <v>957769</v>
      </c>
      <c r="G35" s="54">
        <f t="shared" ref="G35:G45" si="2">F35/E35</f>
        <v>1.0232574786324786</v>
      </c>
      <c r="H35" s="8"/>
      <c r="I35" s="18"/>
      <c r="J35" s="19"/>
    </row>
    <row r="36" spans="2:11" ht="31.5" customHeight="1" x14ac:dyDescent="0.4">
      <c r="B36" s="82"/>
      <c r="C36" s="8" t="s">
        <v>28</v>
      </c>
      <c r="D36" s="9" t="s">
        <v>66</v>
      </c>
      <c r="E36" s="53">
        <v>612000</v>
      </c>
      <c r="F36" s="53">
        <v>693767</v>
      </c>
      <c r="G36" s="54">
        <f t="shared" si="2"/>
        <v>1.1336062091503267</v>
      </c>
      <c r="H36" s="8"/>
      <c r="I36" s="18"/>
      <c r="J36" s="19"/>
    </row>
    <row r="37" spans="2:11" ht="31.5" customHeight="1" x14ac:dyDescent="0.4">
      <c r="B37" s="82"/>
      <c r="C37" s="8" t="s">
        <v>29</v>
      </c>
      <c r="D37" s="9" t="s">
        <v>66</v>
      </c>
      <c r="E37" s="53">
        <v>5167000</v>
      </c>
      <c r="F37" s="53">
        <v>3364512</v>
      </c>
      <c r="G37" s="72">
        <f t="shared" si="2"/>
        <v>0.65115386104122319</v>
      </c>
      <c r="H37" s="8" t="s">
        <v>74</v>
      </c>
      <c r="I37" s="18"/>
      <c r="J37" s="19"/>
    </row>
    <row r="38" spans="2:11" ht="31.5" customHeight="1" x14ac:dyDescent="0.4">
      <c r="B38" s="82"/>
      <c r="C38" s="8" t="s">
        <v>30</v>
      </c>
      <c r="D38" s="9" t="s">
        <v>66</v>
      </c>
      <c r="E38" s="53">
        <v>69000</v>
      </c>
      <c r="F38" s="53">
        <v>101852</v>
      </c>
      <c r="G38" s="72">
        <f t="shared" si="2"/>
        <v>1.4761159420289856</v>
      </c>
      <c r="H38" s="8" t="s">
        <v>76</v>
      </c>
      <c r="I38" s="18"/>
      <c r="J38" s="19"/>
    </row>
    <row r="39" spans="2:11" ht="31.5" customHeight="1" x14ac:dyDescent="0.4">
      <c r="B39" s="82"/>
      <c r="C39" s="8" t="s">
        <v>31</v>
      </c>
      <c r="D39" s="9" t="s">
        <v>66</v>
      </c>
      <c r="E39" s="63"/>
      <c r="F39" s="63"/>
      <c r="G39" s="60" t="s">
        <v>63</v>
      </c>
      <c r="H39" s="36"/>
      <c r="I39" s="36"/>
      <c r="J39" s="43"/>
      <c r="K39" s="44"/>
    </row>
    <row r="40" spans="2:11" ht="31.5" customHeight="1" x14ac:dyDescent="0.4">
      <c r="B40" s="82"/>
      <c r="C40" s="8" t="s">
        <v>32</v>
      </c>
      <c r="D40" s="9" t="s">
        <v>66</v>
      </c>
      <c r="E40" s="53">
        <v>2482000</v>
      </c>
      <c r="F40" s="53">
        <v>1863974</v>
      </c>
      <c r="G40" s="72">
        <f t="shared" si="2"/>
        <v>0.75099677679290899</v>
      </c>
      <c r="H40" s="8" t="s">
        <v>74</v>
      </c>
      <c r="I40" s="18"/>
      <c r="J40" s="19"/>
    </row>
    <row r="41" spans="2:11" ht="31.5" customHeight="1" x14ac:dyDescent="0.4">
      <c r="B41" s="82"/>
      <c r="C41" s="8" t="s">
        <v>33</v>
      </c>
      <c r="D41" s="9" t="s">
        <v>66</v>
      </c>
      <c r="E41" s="53">
        <v>369000</v>
      </c>
      <c r="F41" s="53">
        <v>190622</v>
      </c>
      <c r="G41" s="72">
        <f t="shared" si="2"/>
        <v>0.51659078590785912</v>
      </c>
      <c r="H41" s="8" t="s">
        <v>74</v>
      </c>
      <c r="I41" s="18"/>
      <c r="J41" s="19"/>
    </row>
    <row r="42" spans="2:11" ht="31.5" customHeight="1" x14ac:dyDescent="0.4">
      <c r="B42" s="82"/>
      <c r="C42" s="8" t="s">
        <v>34</v>
      </c>
      <c r="D42" s="9" t="s">
        <v>66</v>
      </c>
      <c r="E42" s="53">
        <v>1509000</v>
      </c>
      <c r="F42" s="53">
        <v>1271925</v>
      </c>
      <c r="G42" s="54">
        <f t="shared" si="2"/>
        <v>0.84289264413518883</v>
      </c>
      <c r="H42" s="8"/>
      <c r="I42" s="18"/>
      <c r="J42" s="19"/>
    </row>
    <row r="43" spans="2:11" ht="31.5" customHeight="1" x14ac:dyDescent="0.4">
      <c r="B43" s="82"/>
      <c r="C43" s="8" t="s">
        <v>35</v>
      </c>
      <c r="D43" s="9" t="s">
        <v>66</v>
      </c>
      <c r="E43" s="53">
        <v>297000</v>
      </c>
      <c r="F43" s="53">
        <v>112910</v>
      </c>
      <c r="G43" s="72">
        <f t="shared" si="2"/>
        <v>0.38016835016835016</v>
      </c>
      <c r="H43" s="8" t="s">
        <v>71</v>
      </c>
      <c r="I43" s="18"/>
      <c r="J43" s="19"/>
    </row>
    <row r="44" spans="2:11" ht="31.5" customHeight="1" x14ac:dyDescent="0.4">
      <c r="B44" s="82"/>
      <c r="C44" s="14" t="s">
        <v>12</v>
      </c>
      <c r="D44" s="15" t="s">
        <v>66</v>
      </c>
      <c r="E44" s="55">
        <v>850000</v>
      </c>
      <c r="F44" s="55">
        <v>225489</v>
      </c>
      <c r="G44" s="73">
        <f t="shared" si="2"/>
        <v>0.26528117647058824</v>
      </c>
      <c r="H44" s="8" t="s">
        <v>71</v>
      </c>
      <c r="I44" s="20"/>
      <c r="J44" s="21"/>
    </row>
    <row r="45" spans="2:11" ht="31.5" customHeight="1" thickBot="1" x14ac:dyDescent="0.45">
      <c r="B45" s="83"/>
      <c r="C45" s="29" t="s">
        <v>56</v>
      </c>
      <c r="D45" s="11" t="s">
        <v>66</v>
      </c>
      <c r="E45" s="57">
        <v>1858000</v>
      </c>
      <c r="F45" s="57">
        <v>1556710</v>
      </c>
      <c r="G45" s="58">
        <f t="shared" si="2"/>
        <v>0.83784176533907428</v>
      </c>
      <c r="H45" s="10"/>
      <c r="I45" s="22"/>
      <c r="J45" s="23"/>
    </row>
    <row r="46" spans="2:11" ht="31.5" customHeight="1" x14ac:dyDescent="0.4">
      <c r="B46" s="84" t="s">
        <v>48</v>
      </c>
      <c r="C46" s="6" t="s">
        <v>36</v>
      </c>
      <c r="D46" s="7" t="s">
        <v>66</v>
      </c>
      <c r="E46" s="59"/>
      <c r="F46" s="59"/>
      <c r="G46" s="54" t="s">
        <v>64</v>
      </c>
      <c r="H46" s="36"/>
      <c r="I46" s="24"/>
      <c r="J46" s="25"/>
    </row>
    <row r="47" spans="2:11" ht="31.5" customHeight="1" x14ac:dyDescent="0.4">
      <c r="B47" s="85"/>
      <c r="C47" s="8" t="s">
        <v>37</v>
      </c>
      <c r="D47" s="9" t="s">
        <v>66</v>
      </c>
      <c r="E47" s="59"/>
      <c r="F47" s="68">
        <v>957439</v>
      </c>
      <c r="G47" s="54" t="s">
        <v>64</v>
      </c>
      <c r="H47" s="8" t="s">
        <v>72</v>
      </c>
      <c r="I47" s="24"/>
      <c r="J47" s="25"/>
    </row>
    <row r="48" spans="2:11" ht="31.5" customHeight="1" thickBot="1" x14ac:dyDescent="0.45">
      <c r="B48" s="86"/>
      <c r="C48" s="10" t="s">
        <v>38</v>
      </c>
      <c r="D48" s="11" t="s">
        <v>66</v>
      </c>
      <c r="E48" s="65"/>
      <c r="F48" s="65"/>
      <c r="G48" s="58" t="s">
        <v>63</v>
      </c>
      <c r="H48" s="37"/>
      <c r="I48" s="30"/>
      <c r="J48" s="40"/>
      <c r="K48" s="44"/>
    </row>
    <row r="49" spans="2:10" ht="9.75" customHeight="1" thickBot="1" x14ac:dyDescent="0.45">
      <c r="E49" s="48"/>
      <c r="F49" s="48"/>
      <c r="G49" s="48"/>
      <c r="H49" s="31"/>
      <c r="I49" s="31"/>
      <c r="J49" s="31"/>
    </row>
    <row r="50" spans="2:10" ht="31.5" customHeight="1" thickTop="1" thickBot="1" x14ac:dyDescent="0.45">
      <c r="E50" s="49">
        <f>SUM(E6:E48)</f>
        <v>951515000</v>
      </c>
      <c r="F50" s="50">
        <f>SUM(F6:F48)</f>
        <v>902679288</v>
      </c>
      <c r="G50" s="64" t="s">
        <v>69</v>
      </c>
    </row>
    <row r="51" spans="2:10" ht="9.75" customHeight="1" thickTop="1" thickBot="1" x14ac:dyDescent="0.45">
      <c r="C51" s="33"/>
      <c r="D51" s="34"/>
      <c r="E51" s="66"/>
      <c r="F51" s="66"/>
      <c r="G51" s="66"/>
      <c r="H51" s="35"/>
      <c r="I51" s="35"/>
      <c r="J51" s="35"/>
    </row>
    <row r="52" spans="2:10" ht="31.5" customHeight="1" x14ac:dyDescent="0.4">
      <c r="B52" s="32" t="s">
        <v>68</v>
      </c>
      <c r="C52" s="46" t="s">
        <v>57</v>
      </c>
      <c r="D52" s="13" t="s">
        <v>66</v>
      </c>
      <c r="E52" s="62">
        <v>732000</v>
      </c>
      <c r="F52" s="62">
        <v>668900</v>
      </c>
      <c r="G52" s="60">
        <f t="shared" ref="G52:G57" si="3">F52/E52</f>
        <v>0.91379781420765027</v>
      </c>
      <c r="H52" s="24"/>
      <c r="I52" s="24"/>
      <c r="J52" s="25"/>
    </row>
    <row r="53" spans="2:10" ht="31.5" customHeight="1" x14ac:dyDescent="0.4">
      <c r="B53" s="32" t="s">
        <v>68</v>
      </c>
      <c r="C53" s="47" t="s">
        <v>58</v>
      </c>
      <c r="D53" s="15" t="s">
        <v>66</v>
      </c>
      <c r="E53" s="55">
        <v>20346000</v>
      </c>
      <c r="F53" s="55">
        <v>23284116</v>
      </c>
      <c r="G53" s="56">
        <f>(F53+F54)/(E53+E54)</f>
        <v>1.1454837805956946</v>
      </c>
      <c r="H53" s="24"/>
      <c r="I53" s="24"/>
      <c r="J53" s="25"/>
    </row>
    <row r="54" spans="2:10" ht="31.5" customHeight="1" x14ac:dyDescent="0.4">
      <c r="B54" s="32" t="s">
        <v>68</v>
      </c>
      <c r="C54" s="46" t="s">
        <v>59</v>
      </c>
      <c r="D54" s="13" t="s">
        <v>66</v>
      </c>
      <c r="E54" s="59"/>
      <c r="F54" s="53">
        <v>21897</v>
      </c>
      <c r="G54" s="54" t="s">
        <v>63</v>
      </c>
      <c r="H54" s="24"/>
      <c r="I54" s="24"/>
      <c r="J54" s="25"/>
    </row>
    <row r="55" spans="2:10" ht="31.5" customHeight="1" x14ac:dyDescent="0.4">
      <c r="B55" s="32" t="s">
        <v>68</v>
      </c>
      <c r="C55" s="47" t="s">
        <v>60</v>
      </c>
      <c r="D55" s="15" t="s">
        <v>66</v>
      </c>
      <c r="E55" s="55">
        <v>37755000</v>
      </c>
      <c r="F55" s="55">
        <v>34408453</v>
      </c>
      <c r="G55" s="54">
        <f>(F55+F56)/(E55+E56)</f>
        <v>0.91138956429611973</v>
      </c>
      <c r="H55" s="24"/>
      <c r="I55" s="24"/>
      <c r="J55" s="25"/>
    </row>
    <row r="56" spans="2:10" ht="31.5" customHeight="1" x14ac:dyDescent="0.4">
      <c r="B56" s="32" t="s">
        <v>68</v>
      </c>
      <c r="C56" s="46" t="s">
        <v>61</v>
      </c>
      <c r="D56" s="13" t="s">
        <v>66</v>
      </c>
      <c r="E56" s="59"/>
      <c r="F56" s="53">
        <v>1060</v>
      </c>
      <c r="G56" s="54" t="s">
        <v>63</v>
      </c>
      <c r="H56" s="24"/>
      <c r="I56" s="24"/>
      <c r="J56" s="25"/>
    </row>
    <row r="57" spans="2:10" ht="31.5" customHeight="1" thickBot="1" x14ac:dyDescent="0.45">
      <c r="B57" s="32" t="s">
        <v>68</v>
      </c>
      <c r="C57" s="45" t="s">
        <v>62</v>
      </c>
      <c r="D57" s="11" t="s">
        <v>66</v>
      </c>
      <c r="E57" s="57">
        <v>3550000</v>
      </c>
      <c r="F57" s="57">
        <v>3255946</v>
      </c>
      <c r="G57" s="58">
        <f t="shared" si="3"/>
        <v>0.91716788732394361</v>
      </c>
      <c r="H57" s="22"/>
      <c r="I57" s="38"/>
      <c r="J57" s="39"/>
    </row>
    <row r="58" spans="2:10" ht="9.75" customHeight="1" thickBot="1" x14ac:dyDescent="0.45">
      <c r="E58" s="67"/>
      <c r="F58" s="67"/>
      <c r="G58" s="67"/>
      <c r="J58" s="31"/>
    </row>
    <row r="59" spans="2:10" ht="31.5" customHeight="1" thickTop="1" thickBot="1" x14ac:dyDescent="0.45">
      <c r="E59" s="49">
        <f>E50+E52+E53+E54+E55+E56+E57</f>
        <v>1013898000</v>
      </c>
      <c r="F59" s="50">
        <f>F50+F52+F53+F54+F55+F56+F57</f>
        <v>964319660</v>
      </c>
      <c r="G59" s="64" t="s">
        <v>69</v>
      </c>
    </row>
    <row r="60" spans="2:10" ht="20.100000000000001" customHeight="1" thickTop="1" x14ac:dyDescent="0.4">
      <c r="F60" s="74"/>
      <c r="G60" s="74"/>
    </row>
    <row r="61" spans="2:10" ht="20.100000000000001" customHeight="1" x14ac:dyDescent="0.4"/>
  </sheetData>
  <mergeCells count="11">
    <mergeCell ref="F60:G60"/>
    <mergeCell ref="I2:J2"/>
    <mergeCell ref="B4:C5"/>
    <mergeCell ref="D4:D5"/>
    <mergeCell ref="E4:G4"/>
    <mergeCell ref="H4:J4"/>
    <mergeCell ref="B6:B19"/>
    <mergeCell ref="B20:B28"/>
    <mergeCell ref="B29:B32"/>
    <mergeCell ref="B33:B45"/>
    <mergeCell ref="B46:B48"/>
  </mergeCells>
  <phoneticPr fontId="1"/>
  <pageMargins left="0.70866141732283472" right="0.70866141732283472" top="0.55118110236220474" bottom="0.35433070866141736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R01給付費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2020-07-28T06:52:37Z</cp:lastPrinted>
  <dcterms:created xsi:type="dcterms:W3CDTF">2019-09-02T01:00:42Z</dcterms:created>
  <dcterms:modified xsi:type="dcterms:W3CDTF">2022-09-07T07:12:04Z</dcterms:modified>
</cp:coreProperties>
</file>